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urtis.DIYAUTOTUNE.000\Downloads\"/>
    </mc:Choice>
  </mc:AlternateContent>
  <xr:revisionPtr revIDLastSave="0" documentId="13_ncr:1_{B7FA5C2E-816D-4AE9-9063-6AA48654791F}" xr6:coauthVersionLast="47" xr6:coauthVersionMax="47" xr10:uidLastSave="{00000000-0000-0000-0000-000000000000}"/>
  <workbookProtection workbookAlgorithmName="SHA-512" workbookHashValue="ye1uJeFySKcyOul7B1SiG1rTp/u1tLosFsH+b8ucrka0TxPLTxQWKg3zgTQKk11/5VdSz/PsURO7ael99ZNfYQ==" workbookSaltValue="ytalSjsPrcbnSyrsT8L+kQ==" workbookSpinCount="100000" lockStructure="1"/>
  <bookViews>
    <workbookView xWindow="-120" yWindow="-120" windowWidth="29040" windowHeight="15840" xr2:uid="{9FAECB26-E5AF-434B-8747-13A8E9BC3191}"/>
  </bookViews>
  <sheets>
    <sheet name="FW1.5 DeadTime Calculator" sheetId="3" r:id="rId1"/>
    <sheet name="FW Update 1.5 &lt; 1.6" sheetId="1" r:id="rId2"/>
    <sheet name="FW 1.6 VoltagePressure Tabl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22" i="3" s="1"/>
  <c r="D24" i="3"/>
  <c r="H23" i="3"/>
  <c r="G23" i="3"/>
  <c r="E23" i="3"/>
  <c r="D23" i="3"/>
  <c r="C23" i="3"/>
  <c r="C31" i="2" a="1"/>
  <c r="C31" i="2" s="1"/>
  <c r="C25" i="2" a="1"/>
  <c r="C25" i="2" s="1"/>
  <c r="B25" i="2" a="1"/>
  <c r="B25" i="2" s="1"/>
  <c r="D14" i="2"/>
  <c r="C18" i="1"/>
  <c r="D18" i="1"/>
  <c r="E18" i="1"/>
  <c r="F18" i="1"/>
  <c r="G18" i="1"/>
  <c r="H18" i="1"/>
  <c r="C19" i="1"/>
  <c r="D19" i="1"/>
  <c r="E19" i="1"/>
  <c r="F19" i="1"/>
  <c r="G19" i="1"/>
  <c r="H19" i="1"/>
  <c r="E15" i="3"/>
  <c r="F23" i="3"/>
  <c r="F22" i="3" l="1"/>
  <c r="H22" i="3"/>
  <c r="G22" i="3"/>
  <c r="D22" i="3"/>
  <c r="C2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<sst xmlns="http://schemas.openxmlformats.org/spreadsheetml/2006/main" count="32" uniqueCount="24">
  <si>
    <t>AMPEFI / DIYAUTOTUNE.COM                                                                                       INJECTOR DEAD TIME FW1.5</t>
  </si>
  <si>
    <t>Input values provided by your injector manufacturer.</t>
  </si>
  <si>
    <t>Dead Time</t>
  </si>
  <si>
    <t>Volts</t>
  </si>
  <si>
    <t>Voltage for 100% value</t>
  </si>
  <si>
    <t>Dead Time for 100% value</t>
  </si>
  <si>
    <t>Input these values into the injector dead time settings for MS3</t>
  </si>
  <si>
    <t>%</t>
  </si>
  <si>
    <t>Dead-Time @ 100%</t>
  </si>
  <si>
    <t>AMPEFI / DIYAUTOTUNE.COM                                                                                       INJECTOR DEAD TIME FW UPDATE TO 1.6</t>
  </si>
  <si>
    <t>Use this section for Injector settings when updating Firmware versions</t>
  </si>
  <si>
    <t>FW VERSION 1.5.X OR OLDER</t>
  </si>
  <si>
    <t>Input values from your FW1.5.x tune here</t>
  </si>
  <si>
    <t xml:space="preserve">FW VERSION 1.6.X </t>
  </si>
  <si>
    <t xml:space="preserve">New Values to enter into Injector DeadTime  for FW1.6.x </t>
  </si>
  <si>
    <t>uS</t>
  </si>
  <si>
    <t>AMPEFI / DIYAUTOTUNE.COM                                                                                       INJECTOR DEAD TIME FW1.6 VOLTAGE/PRESSURE TABLE</t>
  </si>
  <si>
    <r>
      <t xml:space="preserve">Only used for FW 1.6.x and newer when using the </t>
    </r>
    <r>
      <rPr>
        <b/>
        <sz val="11"/>
        <color theme="1"/>
        <rFont val="Aptos Narrow"/>
        <family val="2"/>
        <scheme val="minor"/>
      </rPr>
      <t>Voltage/Pressure Table</t>
    </r>
    <r>
      <rPr>
        <sz val="11"/>
        <color theme="1"/>
        <rFont val="Aptos Narrow"/>
        <family val="2"/>
        <scheme val="minor"/>
      </rPr>
      <t>. Build your Injector Dead-Time table in mS the lower table has values converted to uS</t>
    </r>
  </si>
  <si>
    <t>FW VERSION 1.6.X Conversion</t>
  </si>
  <si>
    <t xml:space="preserve">Dead-Time </t>
  </si>
  <si>
    <t>mS</t>
  </si>
  <si>
    <t>Fuel Pressure vs Voltage Table mS to uS conversion</t>
  </si>
  <si>
    <t>Fuel Pressure</t>
  </si>
  <si>
    <t>Battery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</si>
</sst>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8" xfId="0" applyNumberFormat="1" applyFont="1" applyBorder="1"/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164" fontId="3" fillId="0" borderId="19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5" fontId="1" fillId="0" borderId="15" xfId="0" applyNumberFormat="1" applyFont="1" applyBorder="1" applyProtection="1"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3" borderId="4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165" fontId="0" fillId="0" borderId="26" xfId="0" applyNumberFormat="1" applyBorder="1" applyAlignment="1" applyProtection="1">
      <alignment horizontal="center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164" fontId="0" fillId="4" borderId="27" xfId="0" applyNumberFormat="1" applyFill="1" applyBorder="1" applyAlignment="1" applyProtection="1">
      <alignment horizontal="center" vertical="center"/>
      <protection locked="0"/>
    </xf>
    <xf numFmtId="164" fontId="0" fillId="4" borderId="27" xfId="0" applyNumberFormat="1" applyFill="1" applyBorder="1" applyAlignment="1">
      <alignment horizontal="center" vertical="center"/>
    </xf>
    <xf numFmtId="0" fontId="0" fillId="3" borderId="2" xfId="0" applyFill="1" applyBorder="1"/>
    <xf numFmtId="165" fontId="3" fillId="0" borderId="14" xfId="0" applyNumberFormat="1" applyFont="1" applyBorder="1" applyAlignment="1" applyProtection="1">
      <alignment horizontal="center" vertical="center"/>
      <protection locked="0"/>
    </xf>
    <xf numFmtId="165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  <xf numFmtId="1" fontId="0" fillId="0" borderId="26" xfId="0" applyNumberFormat="1" applyBorder="1" applyAlignment="1" applyProtection="1">
      <alignment horizontal="center" vertical="center"/>
      <protection hidden="1"/>
    </xf>
    <xf numFmtId="1" fontId="0" fillId="0" borderId="24" xfId="0" applyNumberFormat="1" applyBorder="1" applyAlignment="1" applyProtection="1">
      <alignment horizontal="center" vertical="center"/>
      <protection hidden="1"/>
    </xf>
    <xf numFmtId="1" fontId="0" fillId="0" borderId="12" xfId="0" applyNumberFormat="1" applyBorder="1" applyAlignment="1" applyProtection="1">
      <alignment horizontal="center" vertical="center"/>
      <protection hidden="1"/>
    </xf>
    <xf numFmtId="1" fontId="0" fillId="0" borderId="27" xfId="0" applyNumberFormat="1" applyBorder="1" applyAlignment="1" applyProtection="1">
      <alignment horizontal="center" vertical="center"/>
      <protection hidden="1"/>
    </xf>
    <xf numFmtId="1" fontId="0" fillId="0" borderId="25" xfId="0" applyNumberFormat="1" applyBorder="1" applyAlignment="1" applyProtection="1">
      <alignment horizontal="center" vertical="center"/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  <xf numFmtId="1" fontId="0" fillId="0" borderId="28" xfId="0" applyNumberFormat="1" applyBorder="1" applyAlignment="1" applyProtection="1">
      <alignment horizontal="center" vertical="center"/>
      <protection hidden="1"/>
    </xf>
    <xf numFmtId="164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20" xfId="0" applyNumberFormat="1" applyFont="1" applyBorder="1" applyAlignment="1" applyProtection="1">
      <alignment horizontal="center" vertical="center"/>
      <protection hidden="1"/>
    </xf>
    <xf numFmtId="164" fontId="3" fillId="0" borderId="17" xfId="0" applyNumberFormat="1" applyFont="1" applyBorder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EE55-D013-4916-BA13-4C7B15F5E6EA}">
  <dimension ref="A1:I44"/>
  <sheetViews>
    <sheetView tabSelected="1" view="pageLayout" zoomScaleNormal="100" workbookViewId="0">
      <selection activeCell="F18" sqref="F18"/>
    </sheetView>
  </sheetViews>
  <sheetFormatPr defaultRowHeight="15" x14ac:dyDescent="0.25"/>
  <sheetData>
    <row r="1" spans="1:9" x14ac:dyDescent="0.25">
      <c r="A1" s="73" t="s">
        <v>0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x14ac:dyDescent="0.25">
      <c r="A3" s="76"/>
      <c r="B3" s="77"/>
      <c r="C3" s="77"/>
      <c r="D3" s="77"/>
      <c r="E3" s="77"/>
      <c r="F3" s="77"/>
      <c r="G3" s="77"/>
      <c r="H3" s="77"/>
      <c r="I3" s="78"/>
    </row>
    <row r="4" spans="1:9" x14ac:dyDescent="0.25">
      <c r="A4" s="76"/>
      <c r="B4" s="77"/>
      <c r="C4" s="77"/>
      <c r="D4" s="77"/>
      <c r="E4" s="77"/>
      <c r="F4" s="77"/>
      <c r="G4" s="77"/>
      <c r="H4" s="77"/>
      <c r="I4" s="78"/>
    </row>
    <row r="5" spans="1:9" x14ac:dyDescent="0.25">
      <c r="A5" s="76"/>
      <c r="B5" s="77"/>
      <c r="C5" s="77"/>
      <c r="D5" s="77"/>
      <c r="E5" s="77"/>
      <c r="F5" s="77"/>
      <c r="G5" s="77"/>
      <c r="H5" s="77"/>
      <c r="I5" s="78"/>
    </row>
    <row r="6" spans="1:9" ht="15.75" thickBot="1" x14ac:dyDescent="0.3">
      <c r="A6" s="79"/>
      <c r="B6" s="80"/>
      <c r="C6" s="80"/>
      <c r="D6" s="80"/>
      <c r="E6" s="80"/>
      <c r="F6" s="80"/>
      <c r="G6" s="80"/>
      <c r="H6" s="80"/>
      <c r="I6" s="81"/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ht="19.5" thickBot="1" x14ac:dyDescent="0.3">
      <c r="A8" s="14"/>
      <c r="B8" s="42"/>
      <c r="C8" s="43"/>
      <c r="D8" s="43"/>
      <c r="E8" s="43"/>
      <c r="F8" s="43"/>
      <c r="G8" s="43"/>
      <c r="H8" s="43"/>
      <c r="I8" s="14"/>
    </row>
    <row r="9" spans="1:9" ht="15" customHeight="1" x14ac:dyDescent="0.25">
      <c r="A9" s="14"/>
      <c r="B9" s="90" t="s">
        <v>1</v>
      </c>
      <c r="C9" s="91"/>
      <c r="D9" s="91"/>
      <c r="E9" s="91"/>
      <c r="F9" s="91"/>
      <c r="G9" s="91"/>
      <c r="H9" s="92"/>
      <c r="I9" s="14"/>
    </row>
    <row r="10" spans="1:9" ht="15" customHeight="1" x14ac:dyDescent="0.25">
      <c r="A10" s="14"/>
      <c r="B10" s="93"/>
      <c r="C10" s="94"/>
      <c r="D10" s="94"/>
      <c r="E10" s="94"/>
      <c r="F10" s="94"/>
      <c r="G10" s="94"/>
      <c r="H10" s="95"/>
      <c r="I10" s="14"/>
    </row>
    <row r="11" spans="1:9" ht="18.75" customHeight="1" thickBot="1" x14ac:dyDescent="0.3">
      <c r="A11" s="14"/>
      <c r="B11" s="30"/>
      <c r="C11" s="31"/>
      <c r="D11" s="31"/>
      <c r="E11" s="31"/>
      <c r="F11" s="31"/>
      <c r="G11" s="31"/>
      <c r="H11" s="32"/>
      <c r="I11" s="14"/>
    </row>
    <row r="12" spans="1:9" ht="18.75" customHeight="1" x14ac:dyDescent="0.25">
      <c r="A12" s="14"/>
      <c r="B12" s="29" t="s">
        <v>2</v>
      </c>
      <c r="C12" s="54">
        <v>2.97</v>
      </c>
      <c r="D12" s="54">
        <v>1.58</v>
      </c>
      <c r="E12" s="54">
        <v>1.1439999999999999</v>
      </c>
      <c r="F12" s="54">
        <v>0.745</v>
      </c>
      <c r="G12" s="54">
        <v>0.53400000000000003</v>
      </c>
      <c r="H12" s="55">
        <v>0.53400000000000003</v>
      </c>
      <c r="I12" s="14"/>
    </row>
    <row r="13" spans="1:9" ht="18.75" customHeight="1" thickBot="1" x14ac:dyDescent="0.3">
      <c r="A13" s="14"/>
      <c r="B13" s="56" t="s">
        <v>3</v>
      </c>
      <c r="C13" s="57">
        <v>8</v>
      </c>
      <c r="D13" s="19">
        <v>10</v>
      </c>
      <c r="E13" s="19">
        <v>12</v>
      </c>
      <c r="F13" s="19">
        <v>14</v>
      </c>
      <c r="G13" s="19">
        <v>16</v>
      </c>
      <c r="H13" s="20">
        <v>16.100000000000001</v>
      </c>
      <c r="I13" s="14"/>
    </row>
    <row r="14" spans="1:9" ht="18.75" customHeight="1" thickBot="1" x14ac:dyDescent="0.3">
      <c r="A14" s="14"/>
      <c r="B14" s="1"/>
      <c r="C14" s="2"/>
      <c r="D14" s="2"/>
      <c r="E14" s="2"/>
      <c r="F14" s="2"/>
      <c r="G14" s="2"/>
      <c r="H14" s="3"/>
      <c r="I14" s="14"/>
    </row>
    <row r="15" spans="1:9" s="35" customFormat="1" ht="0.75" customHeight="1" x14ac:dyDescent="0.25">
      <c r="A15" s="44"/>
      <c r="B15" s="99" t="s">
        <v>4</v>
      </c>
      <c r="C15" s="100"/>
      <c r="D15" s="100"/>
      <c r="E15" s="101">
        <f>F13</f>
        <v>14</v>
      </c>
      <c r="F15" s="101"/>
      <c r="H15" s="36"/>
      <c r="I15" s="44"/>
    </row>
    <row r="16" spans="1:9" s="35" customFormat="1" ht="0.75" customHeight="1" thickBot="1" x14ac:dyDescent="0.3">
      <c r="A16" s="44"/>
      <c r="B16" s="96" t="s">
        <v>5</v>
      </c>
      <c r="C16" s="97"/>
      <c r="D16" s="97"/>
      <c r="E16" s="98">
        <f>F12</f>
        <v>0.745</v>
      </c>
      <c r="F16" s="98"/>
      <c r="G16" s="37"/>
      <c r="H16" s="38"/>
      <c r="I16" s="44"/>
    </row>
    <row r="17" spans="1:9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15.75" thickBot="1" x14ac:dyDescent="0.3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4"/>
      <c r="B19" s="90" t="s">
        <v>6</v>
      </c>
      <c r="C19" s="91"/>
      <c r="D19" s="91"/>
      <c r="E19" s="91"/>
      <c r="F19" s="91"/>
      <c r="G19" s="91"/>
      <c r="H19" s="92"/>
      <c r="I19" s="14"/>
    </row>
    <row r="20" spans="1:9" x14ac:dyDescent="0.25">
      <c r="A20" s="14"/>
      <c r="B20" s="93"/>
      <c r="C20" s="94"/>
      <c r="D20" s="94"/>
      <c r="E20" s="94"/>
      <c r="F20" s="94"/>
      <c r="G20" s="94"/>
      <c r="H20" s="95"/>
      <c r="I20" s="14"/>
    </row>
    <row r="21" spans="1:9" ht="18.75" customHeight="1" thickBot="1" x14ac:dyDescent="0.3">
      <c r="A21" s="14"/>
      <c r="B21" s="33"/>
      <c r="H21" s="34"/>
      <c r="I21" s="14"/>
    </row>
    <row r="22" spans="1:9" ht="18.75" customHeight="1" x14ac:dyDescent="0.25">
      <c r="A22" s="14"/>
      <c r="B22" s="4" t="s">
        <v>7</v>
      </c>
      <c r="C22" s="67">
        <f>(C12/E16)*100</f>
        <v>398.65771812080538</v>
      </c>
      <c r="D22" s="68">
        <f>(D12/E16)*100</f>
        <v>212.08053691275168</v>
      </c>
      <c r="E22" s="68">
        <f>(E12/E16)*100</f>
        <v>153.55704697986576</v>
      </c>
      <c r="F22" s="68">
        <f>(E16/F12)*100</f>
        <v>100</v>
      </c>
      <c r="G22" s="68">
        <f>(G12/E16)*100</f>
        <v>71.677852348993298</v>
      </c>
      <c r="H22" s="69">
        <f>(H12/E16)*100</f>
        <v>71.677852348993298</v>
      </c>
      <c r="I22" s="14"/>
    </row>
    <row r="23" spans="1:9" ht="18.75" customHeight="1" thickBot="1" x14ac:dyDescent="0.3">
      <c r="A23" s="14"/>
      <c r="B23" s="5" t="s">
        <v>3</v>
      </c>
      <c r="C23" s="70">
        <f t="shared" ref="C23:H23" si="0">C13</f>
        <v>8</v>
      </c>
      <c r="D23" s="71">
        <f t="shared" si="0"/>
        <v>10</v>
      </c>
      <c r="E23" s="71">
        <f t="shared" si="0"/>
        <v>12</v>
      </c>
      <c r="F23" s="71">
        <f t="shared" si="0"/>
        <v>14</v>
      </c>
      <c r="G23" s="71">
        <f t="shared" si="0"/>
        <v>16</v>
      </c>
      <c r="H23" s="72">
        <f t="shared" si="0"/>
        <v>16.100000000000001</v>
      </c>
      <c r="I23" s="14"/>
    </row>
    <row r="24" spans="1:9" ht="18.75" customHeight="1" x14ac:dyDescent="0.25">
      <c r="A24" s="14"/>
      <c r="B24" s="82" t="s">
        <v>8</v>
      </c>
      <c r="C24" s="83"/>
      <c r="D24" s="86">
        <f>F12</f>
        <v>0.745</v>
      </c>
      <c r="E24" s="87"/>
      <c r="F24" s="14"/>
      <c r="G24" s="14"/>
      <c r="H24" s="53"/>
      <c r="I24" s="14"/>
    </row>
    <row r="25" spans="1:9" ht="15.75" thickBot="1" x14ac:dyDescent="0.3">
      <c r="A25" s="14"/>
      <c r="B25" s="84"/>
      <c r="C25" s="85"/>
      <c r="D25" s="88"/>
      <c r="E25" s="89"/>
      <c r="F25" s="14"/>
      <c r="G25" s="14"/>
      <c r="H25" s="14"/>
      <c r="I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25">
      <c r="A44" s="14"/>
      <c r="B44" s="14"/>
      <c r="C44" s="14"/>
      <c r="D44" s="14"/>
      <c r="E44" s="14"/>
      <c r="F44" s="14"/>
      <c r="G44" s="14"/>
      <c r="H44" s="14"/>
      <c r="I44" s="14"/>
    </row>
  </sheetData>
  <sheetProtection algorithmName="SHA-512" hashValue="U1vHQXQZSpIGJqHnpStRD39yJm2vkVOBk8+EIcmkNNU+vgXMMJiBf6qvov+VKw560FImIHFrti6G6+ZngRXXBw==" saltValue="3DhC/B/6fnF+cBy6e7dYgA==" spinCount="100000" sheet="1" objects="1" scenarios="1"/>
  <mergeCells count="9">
    <mergeCell ref="A1:I6"/>
    <mergeCell ref="B24:C25"/>
    <mergeCell ref="D24:E25"/>
    <mergeCell ref="B19:H20"/>
    <mergeCell ref="B9:H10"/>
    <mergeCell ref="B16:D16"/>
    <mergeCell ref="E16:F16"/>
    <mergeCell ref="B15:D15"/>
    <mergeCell ref="E15:F15"/>
  </mergeCells>
  <conditionalFormatting sqref="C12:H12">
    <cfRule type="colorScale" priority="1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13:H13">
    <cfRule type="colorScale" priority="4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22:H22">
    <cfRule type="colorScale" priority="2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23:H23">
    <cfRule type="colorScale" priority="3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EBD-E50C-475C-8F14-8A42ED3D5F8A}">
  <dimension ref="A1:R43"/>
  <sheetViews>
    <sheetView showGridLines="0" zoomScaleNormal="100" workbookViewId="0">
      <selection activeCell="L12" sqref="L12"/>
    </sheetView>
  </sheetViews>
  <sheetFormatPr defaultColWidth="9.140625" defaultRowHeight="15" x14ac:dyDescent="0.25"/>
  <cols>
    <col min="1" max="1" width="5" customWidth="1"/>
    <col min="2" max="8" width="11.42578125" customWidth="1"/>
    <col min="9" max="9" width="5" customWidth="1"/>
    <col min="10" max="14" width="10.28515625" customWidth="1"/>
    <col min="15" max="18" width="4.5703125" customWidth="1"/>
  </cols>
  <sheetData>
    <row r="1" spans="1:18" ht="15" customHeight="1" x14ac:dyDescent="0.25">
      <c r="A1" s="73" t="s">
        <v>9</v>
      </c>
      <c r="B1" s="74"/>
      <c r="C1" s="74"/>
      <c r="D1" s="74"/>
      <c r="E1" s="74"/>
      <c r="F1" s="74"/>
      <c r="G1" s="74"/>
      <c r="H1" s="74"/>
      <c r="I1" s="75"/>
      <c r="J1" s="8"/>
      <c r="K1" s="8"/>
      <c r="L1" s="8"/>
      <c r="M1" s="8"/>
      <c r="N1" s="8"/>
      <c r="O1" s="8"/>
      <c r="P1" s="8"/>
      <c r="Q1" s="8"/>
      <c r="R1" s="8"/>
    </row>
    <row r="2" spans="1:18" ht="15" customHeight="1" x14ac:dyDescent="0.25">
      <c r="A2" s="76"/>
      <c r="B2" s="77"/>
      <c r="C2" s="77"/>
      <c r="D2" s="77"/>
      <c r="E2" s="77"/>
      <c r="F2" s="77"/>
      <c r="G2" s="77"/>
      <c r="H2" s="77"/>
      <c r="I2" s="78"/>
      <c r="J2" s="8"/>
      <c r="K2" s="8"/>
      <c r="L2" s="8"/>
      <c r="M2" s="8"/>
      <c r="N2" s="8"/>
      <c r="O2" s="8"/>
      <c r="P2" s="8"/>
      <c r="Q2" s="8"/>
      <c r="R2" s="8"/>
    </row>
    <row r="3" spans="1:18" ht="15" customHeight="1" x14ac:dyDescent="0.25">
      <c r="A3" s="76"/>
      <c r="B3" s="77"/>
      <c r="C3" s="77"/>
      <c r="D3" s="77"/>
      <c r="E3" s="77"/>
      <c r="F3" s="77"/>
      <c r="G3" s="77"/>
      <c r="H3" s="77"/>
      <c r="I3" s="78"/>
      <c r="J3" s="8"/>
      <c r="K3" s="8"/>
      <c r="L3" s="8"/>
      <c r="M3" s="8"/>
      <c r="N3" s="8"/>
      <c r="O3" s="8"/>
      <c r="P3" s="8"/>
      <c r="Q3" s="8"/>
      <c r="R3" s="8"/>
    </row>
    <row r="4" spans="1:18" ht="15" customHeight="1" x14ac:dyDescent="0.25">
      <c r="A4" s="76"/>
      <c r="B4" s="77"/>
      <c r="C4" s="77"/>
      <c r="D4" s="77"/>
      <c r="E4" s="77"/>
      <c r="F4" s="77"/>
      <c r="G4" s="77"/>
      <c r="H4" s="77"/>
      <c r="I4" s="78"/>
      <c r="J4" s="8"/>
      <c r="K4" s="8"/>
      <c r="L4" s="8"/>
      <c r="M4" s="8"/>
      <c r="N4" s="8"/>
      <c r="O4" s="8"/>
      <c r="P4" s="8"/>
      <c r="Q4" s="8"/>
      <c r="R4" s="8"/>
    </row>
    <row r="5" spans="1:18" ht="15" customHeight="1" x14ac:dyDescent="0.25">
      <c r="A5" s="76"/>
      <c r="B5" s="77"/>
      <c r="C5" s="77"/>
      <c r="D5" s="77"/>
      <c r="E5" s="77"/>
      <c r="F5" s="77"/>
      <c r="G5" s="77"/>
      <c r="H5" s="77"/>
      <c r="I5" s="78"/>
      <c r="J5" s="8"/>
      <c r="K5" s="8"/>
      <c r="L5" s="8"/>
      <c r="M5" s="8"/>
      <c r="N5" s="8"/>
      <c r="O5" s="8"/>
      <c r="P5" s="8"/>
      <c r="Q5" s="8"/>
      <c r="R5" s="8"/>
    </row>
    <row r="6" spans="1:18" ht="15" customHeight="1" thickBot="1" x14ac:dyDescent="0.3">
      <c r="A6" s="79"/>
      <c r="B6" s="80"/>
      <c r="C6" s="80"/>
      <c r="D6" s="80"/>
      <c r="E6" s="80"/>
      <c r="F6" s="80"/>
      <c r="G6" s="80"/>
      <c r="H6" s="80"/>
      <c r="I6" s="81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12"/>
      <c r="B7" s="105" t="s">
        <v>10</v>
      </c>
      <c r="C7" s="106"/>
      <c r="D7" s="106"/>
      <c r="E7" s="106"/>
      <c r="F7" s="106"/>
      <c r="G7" s="106"/>
      <c r="H7" s="107"/>
      <c r="I7" s="53"/>
    </row>
    <row r="8" spans="1:18" ht="15.75" thickBot="1" x14ac:dyDescent="0.3">
      <c r="A8" s="13"/>
      <c r="B8" s="108"/>
      <c r="C8" s="109"/>
      <c r="D8" s="109"/>
      <c r="E8" s="109"/>
      <c r="F8" s="109"/>
      <c r="G8" s="109"/>
      <c r="H8" s="110"/>
      <c r="I8" s="14"/>
    </row>
    <row r="9" spans="1:18" ht="15.75" thickBot="1" x14ac:dyDescent="0.3">
      <c r="A9" s="13"/>
      <c r="B9" s="111" t="s">
        <v>11</v>
      </c>
      <c r="C9" s="112"/>
      <c r="D9" s="112"/>
      <c r="E9" s="112"/>
      <c r="F9" s="112"/>
      <c r="G9" s="112"/>
      <c r="H9" s="113"/>
      <c r="I9" s="14"/>
    </row>
    <row r="10" spans="1:18" x14ac:dyDescent="0.25">
      <c r="A10" s="13"/>
      <c r="B10" s="14"/>
      <c r="C10" s="102" t="s">
        <v>12</v>
      </c>
      <c r="D10" s="103"/>
      <c r="E10" s="103"/>
      <c r="F10" s="103"/>
      <c r="G10" s="104"/>
      <c r="H10" s="14"/>
      <c r="I10" s="14"/>
    </row>
    <row r="11" spans="1:18" ht="18.75" x14ac:dyDescent="0.25">
      <c r="A11" s="13"/>
      <c r="B11" s="4" t="s">
        <v>7</v>
      </c>
      <c r="C11" s="15">
        <v>262</v>
      </c>
      <c r="D11" s="16">
        <v>173</v>
      </c>
      <c r="E11" s="16">
        <v>130</v>
      </c>
      <c r="F11" s="16">
        <v>100</v>
      </c>
      <c r="G11" s="16">
        <v>83</v>
      </c>
      <c r="H11" s="17">
        <v>80</v>
      </c>
      <c r="I11" s="14"/>
    </row>
    <row r="12" spans="1:18" ht="18.75" x14ac:dyDescent="0.25">
      <c r="A12" s="13"/>
      <c r="B12" s="5" t="s">
        <v>3</v>
      </c>
      <c r="C12" s="18">
        <v>8</v>
      </c>
      <c r="D12" s="19">
        <v>10</v>
      </c>
      <c r="E12" s="19">
        <v>12</v>
      </c>
      <c r="F12" s="19">
        <v>14</v>
      </c>
      <c r="G12" s="19">
        <v>16</v>
      </c>
      <c r="H12" s="20">
        <v>18</v>
      </c>
      <c r="I12" s="14"/>
    </row>
    <row r="13" spans="1:18" x14ac:dyDescent="0.25">
      <c r="A13" s="13"/>
      <c r="B13" s="82" t="s">
        <v>8</v>
      </c>
      <c r="C13" s="83"/>
      <c r="D13" s="114">
        <v>1.0489999999999999</v>
      </c>
      <c r="E13" s="115"/>
      <c r="F13" s="14"/>
      <c r="G13" s="14"/>
      <c r="H13" s="14"/>
      <c r="I13" s="14"/>
    </row>
    <row r="14" spans="1:18" x14ac:dyDescent="0.25">
      <c r="A14" s="13"/>
      <c r="B14" s="84"/>
      <c r="C14" s="85"/>
      <c r="D14" s="116"/>
      <c r="E14" s="117"/>
      <c r="F14" s="14"/>
      <c r="G14" s="14"/>
      <c r="H14" s="14"/>
      <c r="I14" s="14"/>
    </row>
    <row r="15" spans="1:18" ht="15.75" thickBot="1" x14ac:dyDescent="0.3">
      <c r="A15" s="13"/>
      <c r="B15" s="14"/>
      <c r="C15" s="14"/>
      <c r="D15" s="14"/>
      <c r="E15" s="14"/>
      <c r="F15" s="14"/>
      <c r="G15" s="14"/>
      <c r="H15" s="14"/>
      <c r="I15" s="14"/>
    </row>
    <row r="16" spans="1:18" ht="15.75" thickBot="1" x14ac:dyDescent="0.3">
      <c r="A16" s="13"/>
      <c r="B16" s="111" t="s">
        <v>13</v>
      </c>
      <c r="C16" s="112"/>
      <c r="D16" s="112"/>
      <c r="E16" s="112"/>
      <c r="F16" s="112"/>
      <c r="G16" s="112"/>
      <c r="H16" s="113"/>
      <c r="I16" s="14"/>
    </row>
    <row r="17" spans="1:9" ht="15.75" thickBot="1" x14ac:dyDescent="0.3">
      <c r="A17" s="13"/>
      <c r="B17" s="14"/>
      <c r="C17" s="102" t="s">
        <v>14</v>
      </c>
      <c r="D17" s="103"/>
      <c r="E17" s="103"/>
      <c r="F17" s="103"/>
      <c r="G17" s="104"/>
      <c r="H17" s="14"/>
      <c r="I17" s="14"/>
    </row>
    <row r="18" spans="1:9" ht="18.75" x14ac:dyDescent="0.25">
      <c r="A18" s="13"/>
      <c r="B18" s="4" t="s">
        <v>15</v>
      </c>
      <c r="C18" s="67">
        <f>D13*(C11/100)*1000</f>
        <v>2748.38</v>
      </c>
      <c r="D18" s="68">
        <f>D13*(D11/100)*1000</f>
        <v>1814.7699999999998</v>
      </c>
      <c r="E18" s="68">
        <f>D13*(E11/100)*1000</f>
        <v>1363.6999999999998</v>
      </c>
      <c r="F18" s="68">
        <f>D13*(F11/100)*1000</f>
        <v>1049</v>
      </c>
      <c r="G18" s="68">
        <f>D13*(G11/100)*1000</f>
        <v>870.67</v>
      </c>
      <c r="H18" s="69">
        <f>D13*(H11/100)*1000</f>
        <v>839.19999999999993</v>
      </c>
      <c r="I18" s="14"/>
    </row>
    <row r="19" spans="1:9" ht="19.5" thickBot="1" x14ac:dyDescent="0.3">
      <c r="A19" s="13"/>
      <c r="B19" s="5" t="s">
        <v>3</v>
      </c>
      <c r="C19" s="70">
        <f t="shared" ref="C19:H19" si="0">C12</f>
        <v>8</v>
      </c>
      <c r="D19" s="71">
        <f t="shared" si="0"/>
        <v>10</v>
      </c>
      <c r="E19" s="71">
        <f t="shared" si="0"/>
        <v>12</v>
      </c>
      <c r="F19" s="71">
        <f t="shared" si="0"/>
        <v>14</v>
      </c>
      <c r="G19" s="71">
        <f t="shared" si="0"/>
        <v>16</v>
      </c>
      <c r="H19" s="72">
        <f t="shared" si="0"/>
        <v>18</v>
      </c>
      <c r="I19" s="14"/>
    </row>
    <row r="20" spans="1:9" x14ac:dyDescent="0.25">
      <c r="A20" s="13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4"/>
      <c r="B43" s="14"/>
      <c r="C43" s="14"/>
      <c r="D43" s="14"/>
      <c r="E43" s="14"/>
      <c r="F43" s="14"/>
      <c r="G43" s="14"/>
      <c r="H43" s="14"/>
      <c r="I43" s="14"/>
    </row>
  </sheetData>
  <sheetProtection algorithmName="SHA-512" hashValue="oLFNPO9urzKguf9KLLTFnSL96svhCv8lzRWZmDY7DMi0oLKjIZquFTsmGYdbxs8zWGhkRciF3KLNoXPemRiFxg==" saltValue="StxXZ8sj1tYKrO/dBeST4g==" spinCount="100000" sheet="1" objects="1" scenarios="1"/>
  <mergeCells count="8">
    <mergeCell ref="C17:G17"/>
    <mergeCell ref="C10:G10"/>
    <mergeCell ref="A1:I6"/>
    <mergeCell ref="B7:H8"/>
    <mergeCell ref="B16:H16"/>
    <mergeCell ref="B9:H9"/>
    <mergeCell ref="B13:C14"/>
    <mergeCell ref="D13:E14"/>
  </mergeCells>
  <conditionalFormatting sqref="C11:H11">
    <cfRule type="colorScale" priority="4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12:H12">
    <cfRule type="colorScale" priority="6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18:H18">
    <cfRule type="colorScale" priority="3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19:H19">
    <cfRule type="colorScale" priority="7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72AB-9A43-4FE9-96F8-5858E9175526}">
  <dimension ref="A1:I44"/>
  <sheetViews>
    <sheetView view="pageLayout" topLeftCell="A6" zoomScaleNormal="100" workbookViewId="0">
      <selection activeCell="D28" sqref="D28"/>
    </sheetView>
  </sheetViews>
  <sheetFormatPr defaultRowHeight="15" x14ac:dyDescent="0.25"/>
  <sheetData>
    <row r="1" spans="1:9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/>
      <c r="B2" s="77"/>
      <c r="C2" s="77"/>
      <c r="D2" s="77"/>
      <c r="E2" s="77"/>
      <c r="F2" s="77"/>
      <c r="G2" s="77"/>
      <c r="H2" s="77"/>
      <c r="I2" s="78"/>
    </row>
    <row r="3" spans="1:9" x14ac:dyDescent="0.25">
      <c r="A3" s="76"/>
      <c r="B3" s="77"/>
      <c r="C3" s="77"/>
      <c r="D3" s="77"/>
      <c r="E3" s="77"/>
      <c r="F3" s="77"/>
      <c r="G3" s="77"/>
      <c r="H3" s="77"/>
      <c r="I3" s="78"/>
    </row>
    <row r="4" spans="1:9" x14ac:dyDescent="0.25">
      <c r="A4" s="76"/>
      <c r="B4" s="77"/>
      <c r="C4" s="77"/>
      <c r="D4" s="77"/>
      <c r="E4" s="77"/>
      <c r="F4" s="77"/>
      <c r="G4" s="77"/>
      <c r="H4" s="77"/>
      <c r="I4" s="78"/>
    </row>
    <row r="5" spans="1:9" x14ac:dyDescent="0.25">
      <c r="A5" s="76"/>
      <c r="B5" s="77"/>
      <c r="C5" s="77"/>
      <c r="D5" s="77"/>
      <c r="E5" s="77"/>
      <c r="F5" s="77"/>
      <c r="G5" s="77"/>
      <c r="H5" s="77"/>
      <c r="I5" s="78"/>
    </row>
    <row r="6" spans="1:9" ht="15.75" thickBot="1" x14ac:dyDescent="0.3">
      <c r="A6" s="79"/>
      <c r="B6" s="80"/>
      <c r="C6" s="80"/>
      <c r="D6" s="80"/>
      <c r="E6" s="80"/>
      <c r="F6" s="80"/>
      <c r="G6" s="80"/>
      <c r="H6" s="80"/>
      <c r="I6" s="81"/>
    </row>
    <row r="7" spans="1:9" ht="15" customHeight="1" x14ac:dyDescent="0.25">
      <c r="A7" s="123" t="s">
        <v>17</v>
      </c>
      <c r="B7" s="124"/>
      <c r="C7" s="124"/>
      <c r="D7" s="124"/>
      <c r="E7" s="124"/>
      <c r="F7" s="124"/>
      <c r="G7" s="124"/>
      <c r="H7" s="124"/>
      <c r="I7" s="125"/>
    </row>
    <row r="8" spans="1:9" x14ac:dyDescent="0.25">
      <c r="A8" s="126"/>
      <c r="B8" s="127"/>
      <c r="C8" s="127"/>
      <c r="D8" s="127"/>
      <c r="E8" s="127"/>
      <c r="F8" s="127"/>
      <c r="G8" s="127"/>
      <c r="H8" s="127"/>
      <c r="I8" s="128"/>
    </row>
    <row r="9" spans="1:9" ht="15.75" thickBot="1" x14ac:dyDescent="0.3">
      <c r="A9" s="129"/>
      <c r="B9" s="130"/>
      <c r="C9" s="130"/>
      <c r="D9" s="130"/>
      <c r="E9" s="130"/>
      <c r="F9" s="130"/>
      <c r="G9" s="130"/>
      <c r="H9" s="130"/>
      <c r="I9" s="128"/>
    </row>
    <row r="10" spans="1:9" x14ac:dyDescent="0.25">
      <c r="A10" s="12"/>
      <c r="B10" s="14"/>
      <c r="C10" s="14"/>
      <c r="D10" s="14"/>
      <c r="E10" s="14"/>
      <c r="F10" s="14"/>
      <c r="G10" s="14"/>
      <c r="H10" s="14"/>
      <c r="I10" s="14"/>
    </row>
    <row r="11" spans="1:9" ht="15.75" thickBot="1" x14ac:dyDescent="0.3">
      <c r="A11" s="13"/>
      <c r="B11" s="14"/>
      <c r="C11" s="14"/>
      <c r="D11" s="14"/>
      <c r="E11" s="14"/>
      <c r="F11" s="14"/>
      <c r="G11" s="14"/>
      <c r="H11" s="14"/>
      <c r="I11" s="14"/>
    </row>
    <row r="12" spans="1:9" ht="15.75" thickBot="1" x14ac:dyDescent="0.3">
      <c r="A12" s="13"/>
      <c r="B12" s="119" t="s">
        <v>18</v>
      </c>
      <c r="C12" s="120"/>
      <c r="D12" s="120"/>
      <c r="E12" s="120"/>
      <c r="F12" s="120"/>
      <c r="G12" s="120"/>
      <c r="H12" s="121"/>
      <c r="I12" s="14"/>
    </row>
    <row r="13" spans="1:9" x14ac:dyDescent="0.25">
      <c r="A13" s="13"/>
      <c r="B13" s="6" t="s">
        <v>19</v>
      </c>
      <c r="C13" s="10" t="s">
        <v>20</v>
      </c>
      <c r="D13" s="21">
        <v>0.65800000000000003</v>
      </c>
      <c r="E13" s="14"/>
      <c r="F13" s="14"/>
      <c r="G13" s="14"/>
      <c r="H13" s="14"/>
      <c r="I13" s="14"/>
    </row>
    <row r="14" spans="1:9" ht="15.75" thickBot="1" x14ac:dyDescent="0.3">
      <c r="A14" s="13"/>
      <c r="B14" s="7"/>
      <c r="C14" s="9" t="s">
        <v>15</v>
      </c>
      <c r="D14" s="11">
        <f>D13*1000</f>
        <v>658</v>
      </c>
      <c r="E14" s="45"/>
      <c r="F14" s="45"/>
      <c r="G14" s="46"/>
      <c r="H14" s="47"/>
      <c r="I14" s="14"/>
    </row>
    <row r="15" spans="1:9" ht="15.75" thickBot="1" x14ac:dyDescent="0.3">
      <c r="A15" s="13"/>
      <c r="B15" s="118" t="s">
        <v>21</v>
      </c>
      <c r="C15" s="118"/>
      <c r="D15" s="118"/>
      <c r="E15" s="118"/>
      <c r="F15" s="118"/>
      <c r="G15" s="118"/>
      <c r="H15" s="118"/>
      <c r="I15" s="14"/>
    </row>
    <row r="16" spans="1:9" x14ac:dyDescent="0.25">
      <c r="A16" s="122" t="s">
        <v>22</v>
      </c>
      <c r="B16" s="22">
        <v>65</v>
      </c>
      <c r="C16" s="23">
        <v>3.6</v>
      </c>
      <c r="D16" s="24">
        <v>1.64</v>
      </c>
      <c r="E16" s="24">
        <v>1.1639999999999999</v>
      </c>
      <c r="F16" s="24">
        <v>0.753</v>
      </c>
      <c r="G16" s="24">
        <v>0.54300000000000004</v>
      </c>
      <c r="H16" s="48">
        <v>0.54300000000000004</v>
      </c>
      <c r="I16" s="42"/>
    </row>
    <row r="17" spans="1:9" x14ac:dyDescent="0.25">
      <c r="A17" s="122"/>
      <c r="B17" s="22">
        <v>60</v>
      </c>
      <c r="C17" s="25">
        <v>3.3</v>
      </c>
      <c r="D17" s="26">
        <v>1.62</v>
      </c>
      <c r="E17" s="26">
        <v>1.1579999999999999</v>
      </c>
      <c r="F17" s="26">
        <v>0.751</v>
      </c>
      <c r="G17" s="26">
        <v>0.54100000000000004</v>
      </c>
      <c r="H17" s="49">
        <v>0.54100000000000004</v>
      </c>
      <c r="I17" s="42"/>
    </row>
    <row r="18" spans="1:9" x14ac:dyDescent="0.25">
      <c r="A18" s="122"/>
      <c r="B18" s="22">
        <v>55</v>
      </c>
      <c r="C18" s="25">
        <v>3.12</v>
      </c>
      <c r="D18" s="26">
        <v>1.6</v>
      </c>
      <c r="E18" s="26">
        <v>1.151</v>
      </c>
      <c r="F18" s="26">
        <v>0.749</v>
      </c>
      <c r="G18" s="26">
        <v>0.53800000000000003</v>
      </c>
      <c r="H18" s="49">
        <v>0.53800000000000003</v>
      </c>
      <c r="I18" s="42"/>
    </row>
    <row r="19" spans="1:9" x14ac:dyDescent="0.25">
      <c r="A19" s="122"/>
      <c r="B19" s="22">
        <v>50</v>
      </c>
      <c r="C19" s="25">
        <v>2.97</v>
      </c>
      <c r="D19" s="26">
        <v>1.58</v>
      </c>
      <c r="E19" s="26">
        <v>1.1439999999999999</v>
      </c>
      <c r="F19" s="26">
        <v>0.745</v>
      </c>
      <c r="G19" s="26">
        <v>0.53400000000000003</v>
      </c>
      <c r="H19" s="49">
        <v>0.53400000000000003</v>
      </c>
      <c r="I19" s="42"/>
    </row>
    <row r="20" spans="1:9" x14ac:dyDescent="0.25">
      <c r="A20" s="122"/>
      <c r="B20" s="22">
        <v>45</v>
      </c>
      <c r="C20" s="25">
        <v>2.85</v>
      </c>
      <c r="D20" s="26">
        <v>1.56</v>
      </c>
      <c r="E20" s="26">
        <v>1.1299999999999999</v>
      </c>
      <c r="F20" s="26">
        <v>0.74</v>
      </c>
      <c r="G20" s="26">
        <v>0.52900000000000003</v>
      </c>
      <c r="H20" s="49">
        <v>0.52900000000000003</v>
      </c>
      <c r="I20" s="42"/>
    </row>
    <row r="21" spans="1:9" x14ac:dyDescent="0.25">
      <c r="A21" s="122"/>
      <c r="B21" s="22">
        <v>43.5</v>
      </c>
      <c r="C21" s="27">
        <v>2.7</v>
      </c>
      <c r="D21" s="28">
        <v>1.54</v>
      </c>
      <c r="E21" s="28">
        <v>1.1200000000000001</v>
      </c>
      <c r="F21" s="28">
        <v>0.73</v>
      </c>
      <c r="G21" s="28">
        <v>0.52300000000000002</v>
      </c>
      <c r="H21" s="50">
        <v>0.52300000000000002</v>
      </c>
      <c r="I21" s="42"/>
    </row>
    <row r="22" spans="1:9" x14ac:dyDescent="0.25">
      <c r="A22" s="39"/>
      <c r="B22" s="42"/>
      <c r="C22" s="22">
        <v>8</v>
      </c>
      <c r="D22" s="22">
        <v>10</v>
      </c>
      <c r="E22" s="22">
        <v>12</v>
      </c>
      <c r="F22" s="22">
        <v>14</v>
      </c>
      <c r="G22" s="22">
        <v>16</v>
      </c>
      <c r="H22" s="51">
        <v>16.100000000000001</v>
      </c>
      <c r="I22" s="42"/>
    </row>
    <row r="23" spans="1:9" x14ac:dyDescent="0.25">
      <c r="A23" s="39"/>
      <c r="B23" s="42"/>
      <c r="C23" s="118" t="s">
        <v>23</v>
      </c>
      <c r="D23" s="118"/>
      <c r="E23" s="118"/>
      <c r="F23" s="118"/>
      <c r="G23" s="118"/>
      <c r="H23" s="118"/>
      <c r="I23" s="42"/>
    </row>
    <row r="24" spans="1:9" ht="15.75" thickBot="1" x14ac:dyDescent="0.3">
      <c r="A24" s="39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122" t="s">
        <v>22</v>
      </c>
      <c r="B25" s="40" cm="1">
        <f t="array" ref="B25:B30">B16:B21</f>
        <v>65</v>
      </c>
      <c r="C25" s="58" cm="1">
        <f t="array" ref="C25:H30">(C16:H21)*1000</f>
        <v>3600</v>
      </c>
      <c r="D25" s="59">
        <v>1640</v>
      </c>
      <c r="E25" s="59">
        <v>1164</v>
      </c>
      <c r="F25" s="59">
        <v>753</v>
      </c>
      <c r="G25" s="59">
        <v>543</v>
      </c>
      <c r="H25" s="60">
        <v>543</v>
      </c>
      <c r="I25" s="42"/>
    </row>
    <row r="26" spans="1:9" x14ac:dyDescent="0.25">
      <c r="A26" s="122"/>
      <c r="B26" s="40">
        <v>60</v>
      </c>
      <c r="C26" s="61">
        <v>3300</v>
      </c>
      <c r="D26" s="62">
        <v>1620</v>
      </c>
      <c r="E26" s="62">
        <v>1158</v>
      </c>
      <c r="F26" s="62">
        <v>751</v>
      </c>
      <c r="G26" s="62">
        <v>541</v>
      </c>
      <c r="H26" s="63">
        <v>541</v>
      </c>
      <c r="I26" s="42"/>
    </row>
    <row r="27" spans="1:9" x14ac:dyDescent="0.25">
      <c r="A27" s="122"/>
      <c r="B27" s="40">
        <v>55</v>
      </c>
      <c r="C27" s="61">
        <v>3120</v>
      </c>
      <c r="D27" s="62">
        <v>1600</v>
      </c>
      <c r="E27" s="62">
        <v>1151</v>
      </c>
      <c r="F27" s="62">
        <v>749</v>
      </c>
      <c r="G27" s="62">
        <v>538</v>
      </c>
      <c r="H27" s="63">
        <v>538</v>
      </c>
      <c r="I27" s="42"/>
    </row>
    <row r="28" spans="1:9" x14ac:dyDescent="0.25">
      <c r="A28" s="122"/>
      <c r="B28" s="40">
        <v>50</v>
      </c>
      <c r="C28" s="61">
        <v>2970</v>
      </c>
      <c r="D28" s="62">
        <v>1580</v>
      </c>
      <c r="E28" s="62">
        <v>1144</v>
      </c>
      <c r="F28" s="62">
        <v>745</v>
      </c>
      <c r="G28" s="62">
        <v>534</v>
      </c>
      <c r="H28" s="63">
        <v>534</v>
      </c>
      <c r="I28" s="42"/>
    </row>
    <row r="29" spans="1:9" x14ac:dyDescent="0.25">
      <c r="A29" s="122"/>
      <c r="B29" s="40">
        <v>45</v>
      </c>
      <c r="C29" s="61">
        <v>2850</v>
      </c>
      <c r="D29" s="62">
        <v>1560</v>
      </c>
      <c r="E29" s="62">
        <v>1130</v>
      </c>
      <c r="F29" s="62">
        <v>740</v>
      </c>
      <c r="G29" s="62">
        <v>529</v>
      </c>
      <c r="H29" s="63">
        <v>529</v>
      </c>
      <c r="I29" s="42"/>
    </row>
    <row r="30" spans="1:9" x14ac:dyDescent="0.25">
      <c r="A30" s="122"/>
      <c r="B30" s="40">
        <v>43.5</v>
      </c>
      <c r="C30" s="64">
        <v>2700</v>
      </c>
      <c r="D30" s="65">
        <v>1540</v>
      </c>
      <c r="E30" s="65">
        <v>1120</v>
      </c>
      <c r="F30" s="65">
        <v>730</v>
      </c>
      <c r="G30" s="65">
        <v>523</v>
      </c>
      <c r="H30" s="66">
        <v>523</v>
      </c>
      <c r="I30" s="42"/>
    </row>
    <row r="31" spans="1:9" x14ac:dyDescent="0.25">
      <c r="A31" s="39"/>
      <c r="B31" s="41"/>
      <c r="C31" s="40" cm="1">
        <f t="array" ref="C31:H31">C22:H22</f>
        <v>8</v>
      </c>
      <c r="D31" s="40">
        <v>10</v>
      </c>
      <c r="E31" s="40">
        <v>12</v>
      </c>
      <c r="F31" s="40">
        <v>14</v>
      </c>
      <c r="G31" s="40">
        <v>16</v>
      </c>
      <c r="H31" s="52">
        <v>16.100000000000001</v>
      </c>
      <c r="I31" s="42"/>
    </row>
    <row r="32" spans="1:9" x14ac:dyDescent="0.25">
      <c r="A32" s="39"/>
      <c r="B32" s="42"/>
      <c r="C32" s="118" t="s">
        <v>23</v>
      </c>
      <c r="D32" s="118"/>
      <c r="E32" s="118"/>
      <c r="F32" s="118"/>
      <c r="G32" s="118"/>
      <c r="H32" s="118"/>
      <c r="I32" s="42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25">
      <c r="A44" s="14"/>
      <c r="B44" s="14"/>
      <c r="C44" s="14"/>
      <c r="D44" s="14"/>
      <c r="E44" s="14"/>
      <c r="F44" s="14"/>
      <c r="G44" s="14"/>
      <c r="H44" s="14"/>
      <c r="I44" s="14"/>
    </row>
  </sheetData>
  <sheetProtection algorithmName="SHA-512" hashValue="LmebR0CttzSqz6lgywSZFkXz9vIdswNd3ycL/EjlCgM+ORlo6n0SKvW6KFsJW3UG/Mdn2WFVPTu3t3P/Q8pEag==" saltValue="cb6XZjbF7KQwNeQEaML7pA==" spinCount="100000" sheet="1" objects="1" scenarios="1"/>
  <mergeCells count="8">
    <mergeCell ref="A1:I6"/>
    <mergeCell ref="C32:H32"/>
    <mergeCell ref="B12:H12"/>
    <mergeCell ref="B15:H15"/>
    <mergeCell ref="A25:A30"/>
    <mergeCell ref="A16:A21"/>
    <mergeCell ref="C23:H23"/>
    <mergeCell ref="A7:I9"/>
  </mergeCells>
  <conditionalFormatting sqref="C16:H21">
    <cfRule type="colorScale" priority="2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conditionalFormatting sqref="C25:H30">
    <cfRule type="colorScale" priority="1">
      <colorScale>
        <cfvo type="min"/>
        <cfvo type="percentile" val="50"/>
        <cfvo type="max"/>
        <color theme="7" tint="0.39997558519241921"/>
        <color theme="6" tint="0.39997558519241921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FW1.5 DeadTime Calculator</vt:lpstr>
      <vt:lpstr>FW Update 1.5 &lt; 1.6</vt:lpstr>
      <vt:lpstr>FW 1.6 VoltagePressure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VanOrder</dc:creator>
  <cp:keywords/>
  <dc:description/>
  <cp:lastModifiedBy>Kurtis Warne</cp:lastModifiedBy>
  <cp:revision/>
  <dcterms:created xsi:type="dcterms:W3CDTF">2024-05-14T19:03:07Z</dcterms:created>
  <dcterms:modified xsi:type="dcterms:W3CDTF">2024-07-19T20:01:02Z</dcterms:modified>
  <cp:category/>
  <cp:contentStatus/>
</cp:coreProperties>
</file>